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uergen/Documents/Jugend musiziert/Internetseite iBook/"/>
    </mc:Choice>
  </mc:AlternateContent>
  <xr:revisionPtr revIDLastSave="0" documentId="10_ncr:8100000_{7E5C1420-3B9D-B842-9FF4-27A7DD4C8D3D}" xr6:coauthVersionLast="34" xr6:coauthVersionMax="34" xr10:uidLastSave="{00000000-0000-0000-0000-000000000000}"/>
  <bookViews>
    <workbookView xWindow="4260" yWindow="560" windowWidth="33460" windowHeight="15900" tabRatio="483" xr2:uid="{00000000-000D-0000-FFFF-FFFF00000000}"/>
  </bookViews>
  <sheets>
    <sheet name="Berechnung Altersgruppe 2019" sheetId="1" r:id="rId1"/>
    <sheet name="Berechnung AG, beliebiges Jahr" sheetId="2" r:id="rId2"/>
  </sheets>
  <definedNames>
    <definedName name="_xlnm.Print_Area" localSheetId="1">'Berechnung AG, beliebiges Jahr'!$A$1:$O$28</definedName>
    <definedName name="_xlnm.Print_Area" localSheetId="0">'Berechnung Altersgruppe 2019'!$A$1:$O$28</definedName>
    <definedName name="Teilnehmer" localSheetId="1">'Berechnung AG, beliebiges Jahr'!$B$19</definedName>
    <definedName name="Teilnehmer">'Berechnung Altersgruppe 2019'!$B$19</definedName>
    <definedName name="test" localSheetId="1">'Berechnung AG, beliebiges Jahr'!$M$5:$M$15</definedName>
    <definedName name="test">'Berechnung Altersgruppe 2019'!$M$5:$M$15</definedName>
    <definedName name="Z_580CE58B_9DDA_B64F_AB60_C9A4D2637EFA_.wvu.PrintArea" localSheetId="1" hidden="1">'Berechnung AG, beliebiges Jahr'!$A$1:$O$28</definedName>
    <definedName name="Z_580CE58B_9DDA_B64F_AB60_C9A4D2637EFA_.wvu.PrintArea" localSheetId="0" hidden="1">'Berechnung Altersgruppe 2019'!$A$1:$O$28</definedName>
    <definedName name="Z_B18C6C73_D6DF_2D4B_A746_574D720F6AA6_.wvu.Cols" localSheetId="1" hidden="1">'Berechnung AG, beliebiges Jahr'!$F:$H</definedName>
    <definedName name="Z_B18C6C73_D6DF_2D4B_A746_574D720F6AA6_.wvu.Cols" localSheetId="0" hidden="1">'Berechnung Altersgruppe 2019'!$F:$H</definedName>
    <definedName name="Z_B18C6C73_D6DF_2D4B_A746_574D720F6AA6_.wvu.PrintArea" localSheetId="1" hidden="1">'Berechnung AG, beliebiges Jahr'!$A$1:$O$28</definedName>
    <definedName name="Z_B18C6C73_D6DF_2D4B_A746_574D720F6AA6_.wvu.PrintArea" localSheetId="0" hidden="1">'Berechnung Altersgruppe 2019'!$A$1:$O$28</definedName>
  </definedNames>
  <calcPr calcId="162913"/>
  <customWorkbookViews>
    <customWorkbookView name="E-G eingeblendet" guid="{580CE58B-9DDA-B64F-AB60-C9A4D2637EFA}" xWindow="400" yWindow="103" windowWidth="1632" windowHeight="813" tabRatio="153" activeSheetId="1"/>
    <customWorkbookView name="E-G ausgeblendet" guid="{B18C6C73-D6DF-2D4B-A746-574D720F6AA6}" xWindow="400" yWindow="103" windowWidth="1632" windowHeight="813" tabRatio="153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2" l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F5" i="2"/>
  <c r="H5" i="2"/>
  <c r="G5" i="2" s="1"/>
  <c r="F6" i="2"/>
  <c r="H6" i="2"/>
  <c r="G6" i="2" s="1"/>
  <c r="F7" i="2"/>
  <c r="H7" i="2"/>
  <c r="G7" i="2"/>
  <c r="F8" i="2"/>
  <c r="H8" i="2"/>
  <c r="G8" i="2"/>
  <c r="F9" i="2"/>
  <c r="H9" i="2"/>
  <c r="G9" i="2"/>
  <c r="F10" i="2"/>
  <c r="H10" i="2"/>
  <c r="G10" i="2"/>
  <c r="H11" i="2"/>
  <c r="G11" i="2"/>
  <c r="H12" i="2"/>
  <c r="G12" i="2" s="1"/>
  <c r="H13" i="2"/>
  <c r="G13" i="2" s="1"/>
  <c r="H14" i="2"/>
  <c r="G14" i="2"/>
  <c r="H15" i="2"/>
  <c r="G15" i="2"/>
  <c r="H16" i="2"/>
  <c r="G16" i="2" s="1"/>
  <c r="F17" i="2"/>
  <c r="H17" i="2"/>
  <c r="G17" i="2"/>
  <c r="B19" i="2"/>
  <c r="H21" i="2" s="1"/>
  <c r="C21" i="2" s="1"/>
  <c r="C25" i="2" s="1"/>
  <c r="F11" i="2"/>
  <c r="F12" i="2"/>
  <c r="F13" i="2"/>
  <c r="F14" i="2"/>
  <c r="F15" i="2"/>
  <c r="F16" i="2"/>
  <c r="F21" i="2"/>
  <c r="F22" i="2" s="1"/>
  <c r="B19" i="1"/>
  <c r="H21" i="1" s="1"/>
  <c r="C21" i="1" s="1"/>
  <c r="C25" i="1" s="1"/>
  <c r="F7" i="1"/>
  <c r="F5" i="1"/>
  <c r="H5" i="1" s="1"/>
  <c r="G5" i="1" s="1"/>
  <c r="F11" i="1"/>
  <c r="F10" i="1"/>
  <c r="F9" i="1"/>
  <c r="F8" i="1"/>
  <c r="H8" i="1" s="1"/>
  <c r="G8" i="1" s="1"/>
  <c r="F17" i="1"/>
  <c r="F16" i="1"/>
  <c r="F15" i="1"/>
  <c r="F14" i="1"/>
  <c r="F13" i="1"/>
  <c r="F12" i="1"/>
  <c r="F6" i="1"/>
  <c r="H6" i="1" s="1"/>
  <c r="G6" i="1" s="1"/>
  <c r="I5" i="1"/>
  <c r="I6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H9" i="1"/>
  <c r="G9" i="1"/>
  <c r="H10" i="1"/>
  <c r="G10" i="1"/>
  <c r="H11" i="1"/>
  <c r="G11" i="1"/>
  <c r="H12" i="1"/>
  <c r="G12" i="1"/>
  <c r="H13" i="1"/>
  <c r="G13" i="1"/>
  <c r="H14" i="1"/>
  <c r="G14" i="1"/>
  <c r="H15" i="1"/>
  <c r="G15" i="1"/>
  <c r="H16" i="1"/>
  <c r="G16" i="1"/>
  <c r="H17" i="1"/>
  <c r="G17" i="1"/>
  <c r="H7" i="1"/>
  <c r="G7" i="1" s="1"/>
  <c r="C23" i="2" l="1"/>
  <c r="G21" i="1"/>
  <c r="G22" i="1" s="1"/>
  <c r="F21" i="1"/>
  <c r="F22" i="1" s="1"/>
  <c r="F25" i="1" s="1"/>
  <c r="C23" i="1"/>
  <c r="G21" i="2"/>
  <c r="G22" i="2" s="1"/>
  <c r="F23" i="2"/>
  <c r="G23" i="2" s="1"/>
  <c r="F25" i="2"/>
  <c r="F23" i="1" l="1"/>
  <c r="G23" i="1" s="1"/>
  <c r="G24" i="1" s="1"/>
  <c r="G25" i="1" s="1"/>
  <c r="G24" i="2"/>
  <c r="G25" i="2" s="1"/>
</calcChain>
</file>

<file path=xl/sharedStrings.xml><?xml version="1.0" encoding="utf-8"?>
<sst xmlns="http://schemas.openxmlformats.org/spreadsheetml/2006/main" count="171" uniqueCount="46">
  <si>
    <t>AG VII</t>
  </si>
  <si>
    <t>BW</t>
  </si>
  <si>
    <t>Geburtsdatum</t>
  </si>
  <si>
    <t>Jahr</t>
  </si>
  <si>
    <t>Tag</t>
  </si>
  <si>
    <t>Teilnehmer 2</t>
  </si>
  <si>
    <t>Teilnehmer 3</t>
  </si>
  <si>
    <t>Teilnehmer 4</t>
  </si>
  <si>
    <t>Teilnehmer 5</t>
  </si>
  <si>
    <t>AG VI</t>
  </si>
  <si>
    <t>Teilnehmer 6</t>
  </si>
  <si>
    <t>Teilnehmer 7</t>
  </si>
  <si>
    <t>Teilnehmer 8</t>
  </si>
  <si>
    <t>AG V</t>
  </si>
  <si>
    <t>Teilnehmer 9</t>
  </si>
  <si>
    <t>Teilnehmer 10</t>
  </si>
  <si>
    <t>AG IV</t>
  </si>
  <si>
    <t>Teilnehmer 11</t>
  </si>
  <si>
    <t>Teilnehmer 12</t>
  </si>
  <si>
    <t>AG III</t>
  </si>
  <si>
    <t>Teilnehmer 13</t>
  </si>
  <si>
    <t>AG II</t>
  </si>
  <si>
    <t>LW</t>
  </si>
  <si>
    <t>AG Ib</t>
  </si>
  <si>
    <t>RW</t>
  </si>
  <si>
    <t>AG Ia</t>
  </si>
  <si>
    <t>ø AG</t>
  </si>
  <si>
    <t>ø Geburtsjahr</t>
  </si>
  <si>
    <t>Wettbewerbsjahr:</t>
  </si>
  <si>
    <t>Geb.-Jahr</t>
  </si>
  <si>
    <t>AG</t>
  </si>
  <si>
    <t>Anzahl Geburtsdaten:</t>
  </si>
  <si>
    <t>ø Geb.-Datum</t>
  </si>
  <si>
    <t>1. In Zelle  K 2  das Wettbewerbsjahr (vierstellig !!) eintragen!</t>
  </si>
  <si>
    <t>Altersgruppenberechnung:</t>
  </si>
  <si>
    <t xml:space="preserve">Zur AG-Berechnung mit frei wählbarem Wettbewerbsjahr: </t>
  </si>
  <si>
    <t>2. In den Zellen  C 5-17  die Geburtsdaten der Teilnehmer 1 – 13 eintragen!</t>
  </si>
  <si>
    <t>In den Zellen  C 5-17  die Geburtsdaten der Teilnehmer 1 – 13  eintragen!</t>
  </si>
  <si>
    <t>Teilnehmer 2 Gruppenteilnehmer</t>
  </si>
  <si>
    <t>"</t>
  </si>
  <si>
    <t>Teilnehmer 1 Solist / Gruppenteilnehmer</t>
  </si>
  <si>
    <t>beliebiges Wettbewerbsjahr</t>
  </si>
  <si>
    <t xml:space="preserve">Zur AG-Berechnung für das Wettbewerbsjahr 2018: </t>
  </si>
  <si>
    <t>das Blatt "Berechnung Altersgruppe 2018“ in der Leiste unten links anklicken!</t>
  </si>
  <si>
    <t>das Blatt "Berechnung AG, beliebiges Jahr“ in der Leiste unten rechts anklicken!</t>
  </si>
  <si>
    <t>Altersgruppenberechnung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</si>
</sst>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Helvetica-Narrow"/>
    </font>
    <font>
      <sz val="12"/>
      <name val="Helvetica-Narrow"/>
    </font>
    <font>
      <sz val="12"/>
      <name val="Arial Narrow"/>
      <family val="2"/>
    </font>
    <font>
      <b/>
      <sz val="12"/>
      <name val="Helvetica-Narrow"/>
    </font>
    <font>
      <b/>
      <u/>
      <sz val="16"/>
      <name val="Arial"/>
    </font>
    <font>
      <sz val="12"/>
      <name val="Arial"/>
    </font>
    <font>
      <b/>
      <sz val="12"/>
      <name val="Arial"/>
    </font>
    <font>
      <sz val="12"/>
      <color indexed="8"/>
      <name val="Arial"/>
    </font>
    <font>
      <sz val="8"/>
      <name val="Helvetica-Narrow"/>
    </font>
    <font>
      <b/>
      <sz val="12"/>
      <color rgb="FFFF0000"/>
      <name val="Arial Narrow"/>
      <family val="2"/>
    </font>
    <font>
      <u/>
      <sz val="10"/>
      <color theme="10"/>
      <name val="Helvetica-Narrow"/>
    </font>
    <font>
      <u/>
      <sz val="10"/>
      <color theme="11"/>
      <name val="Helvetica-Narrow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6" fillId="3" borderId="1" xfId="0" applyFont="1" applyFill="1" applyBorder="1" applyAlignment="1" applyProtection="1">
      <alignment horizontal="center"/>
      <protection locked="0"/>
    </xf>
    <xf numFmtId="14" fontId="5" fillId="4" borderId="2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4" fillId="2" borderId="3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0" fontId="4" fillId="5" borderId="4" xfId="0" applyFont="1" applyFill="1" applyBorder="1" applyAlignment="1" applyProtection="1">
      <alignment horizontal="left"/>
    </xf>
    <xf numFmtId="0" fontId="5" fillId="5" borderId="4" xfId="0" applyFont="1" applyFill="1" applyBorder="1" applyProtection="1"/>
    <xf numFmtId="0" fontId="6" fillId="5" borderId="4" xfId="0" applyFont="1" applyFill="1" applyBorder="1" applyAlignment="1" applyProtection="1"/>
    <xf numFmtId="0" fontId="6" fillId="5" borderId="5" xfId="0" applyFont="1" applyFill="1" applyBorder="1" applyAlignment="1" applyProtection="1"/>
    <xf numFmtId="0" fontId="9" fillId="0" borderId="0" xfId="0" applyFont="1" applyAlignment="1" applyProtection="1"/>
    <xf numFmtId="0" fontId="4" fillId="2" borderId="6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5" fillId="5" borderId="0" xfId="0" applyFont="1" applyFill="1" applyBorder="1" applyProtection="1"/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/>
    <xf numFmtId="0" fontId="6" fillId="5" borderId="7" xfId="0" applyFont="1" applyFill="1" applyBorder="1" applyAlignment="1" applyProtection="1"/>
    <xf numFmtId="0" fontId="5" fillId="2" borderId="6" xfId="0" applyFont="1" applyFill="1" applyBorder="1" applyAlignment="1" applyProtection="1">
      <alignment horizontal="right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left"/>
    </xf>
    <xf numFmtId="1" fontId="5" fillId="5" borderId="0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/>
    <xf numFmtId="0" fontId="6" fillId="4" borderId="7" xfId="0" applyFont="1" applyFill="1" applyBorder="1" applyAlignment="1" applyProtection="1"/>
    <xf numFmtId="0" fontId="3" fillId="0" borderId="0" xfId="0" applyFont="1" applyAlignment="1" applyProtection="1"/>
    <xf numFmtId="2" fontId="5" fillId="5" borderId="0" xfId="0" applyNumberFormat="1" applyFont="1" applyFill="1" applyBorder="1" applyProtection="1"/>
    <xf numFmtId="0" fontId="5" fillId="2" borderId="6" xfId="0" applyFont="1" applyFill="1" applyBorder="1" applyProtection="1"/>
    <xf numFmtId="1" fontId="5" fillId="6" borderId="8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5" borderId="0" xfId="0" applyFont="1" applyFill="1" applyProtection="1"/>
    <xf numFmtId="0" fontId="1" fillId="5" borderId="0" xfId="0" applyFont="1" applyFill="1" applyProtection="1"/>
    <xf numFmtId="0" fontId="5" fillId="5" borderId="7" xfId="0" applyFont="1" applyFill="1" applyBorder="1" applyProtection="1"/>
    <xf numFmtId="0" fontId="5" fillId="6" borderId="0" xfId="0" applyFont="1" applyFill="1" applyAlignment="1" applyProtection="1">
      <alignment horizontal="left" vertical="center"/>
    </xf>
    <xf numFmtId="14" fontId="7" fillId="7" borderId="9" xfId="0" applyNumberFormat="1" applyFont="1" applyFill="1" applyBorder="1" applyAlignment="1" applyProtection="1">
      <alignment horizontal="center"/>
    </xf>
    <xf numFmtId="14" fontId="5" fillId="5" borderId="0" xfId="0" applyNumberFormat="1" applyFont="1" applyFill="1" applyBorder="1" applyProtection="1"/>
    <xf numFmtId="2" fontId="5" fillId="5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6" fillId="8" borderId="9" xfId="0" applyFont="1" applyFill="1" applyBorder="1" applyAlignment="1" applyProtection="1">
      <alignment horizontal="center"/>
    </xf>
    <xf numFmtId="0" fontId="5" fillId="6" borderId="6" xfId="0" applyFont="1" applyFill="1" applyBorder="1" applyProtection="1"/>
    <xf numFmtId="0" fontId="6" fillId="5" borderId="0" xfId="0" applyFont="1" applyFill="1" applyBorder="1" applyProtection="1"/>
    <xf numFmtId="0" fontId="6" fillId="5" borderId="7" xfId="0" applyFont="1" applyFill="1" applyBorder="1" applyProtection="1"/>
    <xf numFmtId="0" fontId="5" fillId="6" borderId="0" xfId="0" applyFont="1" applyFill="1" applyBorder="1" applyProtection="1"/>
    <xf numFmtId="0" fontId="5" fillId="6" borderId="10" xfId="0" applyFont="1" applyFill="1" applyBorder="1" applyProtection="1"/>
    <xf numFmtId="0" fontId="5" fillId="5" borderId="10" xfId="0" applyFont="1" applyFill="1" applyBorder="1" applyProtection="1"/>
    <xf numFmtId="0" fontId="5" fillId="5" borderId="1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Alignment="1" applyProtection="1">
      <alignment horizontal="center"/>
    </xf>
    <xf numFmtId="0" fontId="6" fillId="3" borderId="4" xfId="0" applyFont="1" applyFill="1" applyBorder="1" applyAlignment="1" applyProtection="1"/>
    <xf numFmtId="0" fontId="6" fillId="3" borderId="5" xfId="0" applyFont="1" applyFill="1" applyBorder="1" applyAlignment="1" applyProtection="1"/>
    <xf numFmtId="0" fontId="4" fillId="6" borderId="4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center"/>
    </xf>
    <xf numFmtId="14" fontId="7" fillId="6" borderId="0" xfId="0" applyNumberFormat="1" applyFont="1" applyFill="1" applyBorder="1" applyAlignment="1" applyProtection="1">
      <alignment horizontal="center"/>
    </xf>
    <xf numFmtId="0" fontId="6" fillId="6" borderId="0" xfId="0" applyFont="1" applyFill="1" applyBorder="1" applyAlignment="1" applyProtection="1">
      <alignment horizontal="center"/>
    </xf>
    <xf numFmtId="0" fontId="6" fillId="9" borderId="0" xfId="0" applyFont="1" applyFill="1" applyBorder="1" applyProtection="1"/>
    <xf numFmtId="0" fontId="5" fillId="9" borderId="0" xfId="0" applyFont="1" applyFill="1" applyBorder="1" applyProtection="1"/>
    <xf numFmtId="0" fontId="5" fillId="9" borderId="7" xfId="0" applyFont="1" applyFill="1" applyBorder="1" applyProtection="1"/>
    <xf numFmtId="0" fontId="6" fillId="9" borderId="10" xfId="0" applyFont="1" applyFill="1" applyBorder="1" applyProtection="1"/>
    <xf numFmtId="0" fontId="5" fillId="9" borderId="10" xfId="0" applyFont="1" applyFill="1" applyBorder="1" applyProtection="1"/>
    <xf numFmtId="0" fontId="5" fillId="9" borderId="11" xfId="0" applyFont="1" applyFill="1" applyBorder="1" applyProtection="1"/>
    <xf numFmtId="0" fontId="6" fillId="9" borderId="7" xfId="0" applyFont="1" applyFill="1" applyBorder="1" applyProtection="1"/>
    <xf numFmtId="0" fontId="6" fillId="5" borderId="0" xfId="0" applyFont="1" applyFill="1" applyBorder="1" applyAlignment="1" applyProtection="1">
      <alignment horizontal="left"/>
    </xf>
    <xf numFmtId="14" fontId="5" fillId="6" borderId="0" xfId="0" applyNumberFormat="1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7" xfId="0" applyFont="1" applyFill="1" applyBorder="1" applyAlignment="1" applyProtection="1">
      <alignment horizontal="left"/>
    </xf>
  </cellXfs>
  <cellStyles count="1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</cellStyles>
  <dxfs count="28">
    <dxf>
      <font>
        <color theme="0" tint="-0.249977111117893"/>
      </font>
      <fill>
        <patternFill patternType="solid">
          <fgColor indexed="64"/>
          <bgColor theme="0" tint="-0.249977111117893"/>
        </patternFill>
      </fill>
    </dxf>
    <dxf>
      <font>
        <color theme="0" tint="-4.9989318521683403E-2"/>
      </font>
      <fill>
        <patternFill patternType="solid">
          <fgColor indexed="64"/>
          <bgColor theme="0" tint="-4.9989318521683403E-2"/>
        </patternFill>
      </fill>
    </dxf>
    <dxf>
      <font>
        <color theme="0" tint="-4.9989318521683403E-2"/>
      </font>
      <fill>
        <patternFill patternType="solid">
          <fgColor indexed="64"/>
          <bgColor theme="0" tint="-4.9989318521683403E-2"/>
        </patternFill>
      </fill>
    </dxf>
    <dxf>
      <font>
        <color theme="0" tint="-4.9989318521683403E-2"/>
      </font>
      <fill>
        <patternFill patternType="solid">
          <fgColor indexed="64"/>
          <bgColor theme="0" tint="-4.9989318521683403E-2"/>
        </patternFill>
      </fill>
    </dxf>
    <dxf>
      <font>
        <color theme="0" tint="-4.9989318521683403E-2"/>
      </font>
      <fill>
        <patternFill patternType="solid">
          <fgColor indexed="64"/>
          <bgColor theme="0" tint="-4.9989318521683403E-2"/>
        </patternFill>
      </fill>
    </dxf>
    <dxf>
      <font>
        <color theme="0" tint="-4.9989318521683403E-2"/>
      </font>
      <fill>
        <patternFill patternType="solid">
          <fgColor indexed="64"/>
          <bgColor theme="0" tint="-4.9989318521683403E-2"/>
        </patternFill>
      </fill>
    </dxf>
    <dxf>
      <font>
        <color theme="0" tint="-0.249977111117893"/>
      </font>
      <fill>
        <patternFill patternType="solid">
          <fgColor indexed="64"/>
          <bgColor theme="0" tint="-0.249977111117893"/>
        </patternFill>
      </fill>
    </dxf>
    <dxf>
      <font>
        <color theme="0" tint="-0.249977111117893"/>
      </font>
      <fill>
        <patternFill patternType="solid">
          <fgColor indexed="64"/>
          <bgColor theme="0" tint="-0.249977111117893"/>
        </patternFill>
      </fill>
    </dxf>
    <dxf>
      <font>
        <color theme="0" tint="-0.249977111117893"/>
      </font>
      <fill>
        <patternFill patternType="solid">
          <fgColor indexed="64"/>
          <bgColor theme="0" tint="-0.249977111117893"/>
        </patternFill>
      </fill>
    </dxf>
    <dxf>
      <font>
        <color theme="0" tint="-0.249977111117893"/>
      </font>
      <fill>
        <patternFill patternType="solid">
          <fgColor indexed="64"/>
          <bgColor theme="0" tint="-0.249977111117893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>
          <bgColor rgb="FFFFC7CE"/>
        </patternFill>
      </fill>
    </dxf>
    <dxf>
      <font>
        <color theme="0" tint="-0.34998626667073579"/>
      </font>
      <fill>
        <patternFill patternType="solid">
          <fgColor indexed="64"/>
          <bgColor theme="0" tint="-0.34998626667073579"/>
        </patternFill>
      </fill>
    </dxf>
    <dxf>
      <font>
        <color theme="0" tint="-0.249977111117893"/>
      </font>
      <fill>
        <patternFill patternType="solid">
          <fgColor indexed="64"/>
          <bgColor theme="0" tint="-0.249977111117893"/>
        </patternFill>
      </fill>
    </dxf>
    <dxf>
      <font>
        <color theme="0" tint="-0.249977111117893"/>
      </font>
      <fill>
        <patternFill patternType="solid">
          <fgColor indexed="64"/>
          <bgColor theme="0" tint="-0.249977111117893"/>
        </patternFill>
      </fill>
    </dxf>
    <dxf>
      <font>
        <color theme="0" tint="-4.9989318521683403E-2"/>
      </font>
      <fill>
        <patternFill patternType="solid">
          <fgColor indexed="64"/>
          <bgColor theme="0" tint="-4.9989318521683403E-2"/>
        </patternFill>
      </fill>
    </dxf>
    <dxf>
      <font>
        <color theme="0" tint="-4.9989318521683403E-2"/>
      </font>
      <fill>
        <patternFill patternType="solid">
          <fgColor indexed="64"/>
          <bgColor theme="0" tint="-4.9989318521683403E-2"/>
        </patternFill>
      </fill>
    </dxf>
    <dxf>
      <font>
        <color theme="0" tint="-4.9989318521683403E-2"/>
      </font>
      <fill>
        <patternFill patternType="solid">
          <fgColor indexed="64"/>
          <bgColor theme="0" tint="-4.9989318521683403E-2"/>
        </patternFill>
      </fill>
    </dxf>
    <dxf>
      <font>
        <color theme="0" tint="-4.9989318521683403E-2"/>
      </font>
      <fill>
        <patternFill patternType="solid">
          <fgColor indexed="64"/>
          <bgColor theme="0" tint="-4.9989318521683403E-2"/>
        </patternFill>
      </fill>
    </dxf>
    <dxf>
      <font>
        <color theme="0" tint="-4.9989318521683403E-2"/>
      </font>
      <fill>
        <patternFill patternType="solid">
          <fgColor indexed="64"/>
          <bgColor theme="0" tint="-4.9989318521683403E-2"/>
        </patternFill>
      </fill>
    </dxf>
    <dxf>
      <font>
        <color theme="0" tint="-0.249977111117893"/>
      </font>
      <fill>
        <patternFill patternType="solid">
          <fgColor indexed="64"/>
          <bgColor theme="0" tint="-0.249977111117893"/>
        </patternFill>
      </fill>
    </dxf>
    <dxf>
      <font>
        <color theme="0" tint="-0.249977111117893"/>
      </font>
      <fill>
        <patternFill patternType="solid">
          <fgColor indexed="64"/>
          <bgColor theme="0" tint="-0.249977111117893"/>
        </patternFill>
      </fill>
    </dxf>
    <dxf>
      <font>
        <color theme="0" tint="-0.249977111117893"/>
      </font>
      <fill>
        <patternFill patternType="solid">
          <fgColor indexed="64"/>
          <bgColor theme="0" tint="-0.249977111117893"/>
        </patternFill>
      </fill>
    </dxf>
    <dxf>
      <font>
        <color theme="0" tint="-0.249977111117893"/>
      </font>
      <fill>
        <patternFill patternType="solid">
          <fgColor indexed="64"/>
          <bgColor theme="0" tint="-0.249977111117893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>
          <bgColor rgb="FFFFC7CE"/>
        </patternFill>
      </fill>
    </dxf>
    <dxf>
      <font>
        <color theme="0" tint="-0.34998626667073579"/>
      </font>
      <fill>
        <patternFill patternType="solid">
          <fgColor indexed="64"/>
          <bgColor theme="0" tint="-0.34998626667073579"/>
        </patternFill>
      </fill>
    </dxf>
    <dxf>
      <font>
        <color theme="0" tint="-0.249977111117893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ronus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9"/>
  <sheetViews>
    <sheetView showGridLines="0" showZeros="0" tabSelected="1" workbookViewId="0">
      <pane xSplit="15" ySplit="27" topLeftCell="AH28" activePane="bottomRight" state="frozen"/>
      <selection pane="topRight" activeCell="P1" sqref="P1"/>
      <selection pane="bottomLeft" activeCell="A28" sqref="A28"/>
      <selection pane="bottomRight" activeCell="C5" sqref="C5"/>
    </sheetView>
  </sheetViews>
  <sheetFormatPr baseColWidth="10" defaultColWidth="10.6640625" defaultRowHeight="16" outlineLevelCol="1"/>
  <cols>
    <col min="1" max="1" width="22.5" style="4" customWidth="1"/>
    <col min="2" max="2" width="19.5" style="4" customWidth="1"/>
    <col min="3" max="3" width="15.33203125" style="4" bestFit="1" customWidth="1"/>
    <col min="4" max="4" width="2.83203125" style="4" customWidth="1"/>
    <col min="5" max="5" width="2.6640625" style="5" customWidth="1"/>
    <col min="6" max="8" width="11.6640625" style="4" hidden="1" customWidth="1" outlineLevel="1"/>
    <col min="9" max="9" width="11.1640625" style="6" bestFit="1" customWidth="1" collapsed="1"/>
    <col min="10" max="10" width="10.33203125" style="6" customWidth="1"/>
    <col min="11" max="11" width="9.5" style="4" customWidth="1"/>
    <col min="12" max="12" width="2.1640625" style="4" customWidth="1"/>
    <col min="13" max="14" width="10.6640625" style="4"/>
    <col min="15" max="15" width="56.5" style="4" customWidth="1"/>
    <col min="16" max="16384" width="10.6640625" style="4"/>
  </cols>
  <sheetData>
    <row r="1" spans="1:25" ht="17" thickBot="1"/>
    <row r="2" spans="1:25" ht="22" thickTop="1" thickBot="1">
      <c r="A2" s="7" t="s">
        <v>45</v>
      </c>
      <c r="B2" s="8"/>
      <c r="C2" s="8"/>
      <c r="D2" s="56"/>
      <c r="E2" s="9"/>
      <c r="F2" s="10"/>
      <c r="G2" s="10"/>
      <c r="H2" s="10"/>
      <c r="I2" s="70" t="s">
        <v>28</v>
      </c>
      <c r="J2" s="71"/>
      <c r="K2" s="3">
        <v>2019</v>
      </c>
      <c r="L2" s="10"/>
      <c r="M2" s="11"/>
      <c r="N2" s="11"/>
      <c r="O2" s="12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0">
      <c r="A3" s="14"/>
      <c r="B3" s="15"/>
      <c r="C3" s="15"/>
      <c r="D3" s="57"/>
      <c r="E3" s="16"/>
      <c r="F3" s="17"/>
      <c r="G3" s="17"/>
      <c r="H3" s="17"/>
      <c r="I3" s="18"/>
      <c r="J3" s="18"/>
      <c r="K3" s="18"/>
      <c r="L3" s="17"/>
      <c r="M3" s="19"/>
      <c r="N3" s="19"/>
      <c r="O3" s="20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0">
      <c r="A4" s="21"/>
      <c r="B4" s="22"/>
      <c r="C4" s="23" t="s">
        <v>2</v>
      </c>
      <c r="D4" s="58"/>
      <c r="E4" s="16"/>
      <c r="F4" s="24" t="s">
        <v>3</v>
      </c>
      <c r="G4" s="24" t="s">
        <v>4</v>
      </c>
      <c r="H4" s="24"/>
      <c r="I4" s="24" t="s">
        <v>29</v>
      </c>
      <c r="J4" s="24" t="s">
        <v>30</v>
      </c>
      <c r="K4" s="18"/>
      <c r="L4" s="17"/>
      <c r="M4" s="19"/>
      <c r="N4" s="19"/>
      <c r="O4" s="20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>
      <c r="A5" s="25" t="s">
        <v>40</v>
      </c>
      <c r="B5" s="22"/>
      <c r="C5" s="2"/>
      <c r="D5" s="69"/>
      <c r="E5" s="17"/>
      <c r="F5" s="24">
        <f t="shared" ref="F5:F17" si="0">YEAR(C5)</f>
        <v>1900</v>
      </c>
      <c r="G5" s="26">
        <f t="shared" ref="G5:G17" si="1">C5-H5</f>
        <v>0</v>
      </c>
      <c r="H5" s="24">
        <f t="shared" ref="H5:H17" si="2">IF(C5=0,0,"31.12."&amp;F5-1)</f>
        <v>0</v>
      </c>
      <c r="I5" s="23">
        <f>K2-27</f>
        <v>1992</v>
      </c>
      <c r="J5" s="23" t="s">
        <v>0</v>
      </c>
      <c r="K5" s="23" t="s">
        <v>1</v>
      </c>
      <c r="L5" s="17"/>
      <c r="M5" s="27" t="s">
        <v>37</v>
      </c>
      <c r="N5" s="27"/>
      <c r="O5" s="28"/>
    </row>
    <row r="6" spans="1:25">
      <c r="A6" s="25" t="s">
        <v>38</v>
      </c>
      <c r="B6" s="22"/>
      <c r="C6" s="2"/>
      <c r="D6" s="69"/>
      <c r="E6" s="17"/>
      <c r="F6" s="24">
        <f t="shared" si="0"/>
        <v>1900</v>
      </c>
      <c r="G6" s="26">
        <f t="shared" si="1"/>
        <v>0</v>
      </c>
      <c r="H6" s="24">
        <f t="shared" si="2"/>
        <v>0</v>
      </c>
      <c r="I6" s="23">
        <f>I5+1</f>
        <v>1993</v>
      </c>
      <c r="J6" s="23" t="s">
        <v>0</v>
      </c>
      <c r="K6" s="23" t="s">
        <v>1</v>
      </c>
      <c r="L6" s="17"/>
      <c r="M6" s="27"/>
      <c r="N6" s="27"/>
      <c r="O6" s="28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>
      <c r="A7" s="25" t="s">
        <v>6</v>
      </c>
      <c r="B7" s="22" t="s">
        <v>39</v>
      </c>
      <c r="C7" s="2"/>
      <c r="D7" s="69"/>
      <c r="E7" s="17"/>
      <c r="F7" s="24">
        <f t="shared" si="0"/>
        <v>1900</v>
      </c>
      <c r="G7" s="26">
        <f t="shared" si="1"/>
        <v>0</v>
      </c>
      <c r="H7" s="24">
        <f t="shared" si="2"/>
        <v>0</v>
      </c>
      <c r="I7" s="23">
        <f t="shared" ref="I7:I21" si="3">I6+1</f>
        <v>1994</v>
      </c>
      <c r="J7" s="23" t="s">
        <v>0</v>
      </c>
      <c r="K7" s="23" t="s">
        <v>1</v>
      </c>
      <c r="L7" s="17"/>
      <c r="M7" s="27"/>
      <c r="N7" s="27"/>
      <c r="O7" s="28"/>
      <c r="Q7" s="6"/>
    </row>
    <row r="8" spans="1:25">
      <c r="A8" s="25" t="s">
        <v>7</v>
      </c>
      <c r="B8" s="22" t="s">
        <v>39</v>
      </c>
      <c r="C8" s="2"/>
      <c r="D8" s="69"/>
      <c r="E8" s="17"/>
      <c r="F8" s="24">
        <f t="shared" si="0"/>
        <v>1900</v>
      </c>
      <c r="G8" s="26">
        <f t="shared" si="1"/>
        <v>0</v>
      </c>
      <c r="H8" s="24">
        <f t="shared" si="2"/>
        <v>0</v>
      </c>
      <c r="I8" s="23">
        <f t="shared" si="3"/>
        <v>1995</v>
      </c>
      <c r="J8" s="23" t="s">
        <v>0</v>
      </c>
      <c r="K8" s="23" t="s">
        <v>1</v>
      </c>
      <c r="L8" s="17"/>
      <c r="M8" s="27"/>
      <c r="N8" s="27"/>
      <c r="O8" s="28"/>
    </row>
    <row r="9" spans="1:25">
      <c r="A9" s="25" t="s">
        <v>8</v>
      </c>
      <c r="B9" s="22" t="s">
        <v>39</v>
      </c>
      <c r="C9" s="2"/>
      <c r="D9" s="69"/>
      <c r="E9" s="17"/>
      <c r="F9" s="24">
        <f t="shared" si="0"/>
        <v>1900</v>
      </c>
      <c r="G9" s="26">
        <f t="shared" si="1"/>
        <v>0</v>
      </c>
      <c r="H9" s="24">
        <f t="shared" si="2"/>
        <v>0</v>
      </c>
      <c r="I9" s="23">
        <f t="shared" si="3"/>
        <v>1996</v>
      </c>
      <c r="J9" s="23" t="s">
        <v>0</v>
      </c>
      <c r="K9" s="23" t="s">
        <v>1</v>
      </c>
      <c r="L9" s="17"/>
      <c r="M9" s="27"/>
      <c r="N9" s="27"/>
      <c r="O9" s="28"/>
    </row>
    <row r="10" spans="1:25">
      <c r="A10" s="25" t="s">
        <v>10</v>
      </c>
      <c r="B10" s="22" t="s">
        <v>39</v>
      </c>
      <c r="C10" s="2"/>
      <c r="D10" s="69"/>
      <c r="E10" s="17"/>
      <c r="F10" s="24">
        <f t="shared" si="0"/>
        <v>1900</v>
      </c>
      <c r="G10" s="26">
        <f t="shared" si="1"/>
        <v>0</v>
      </c>
      <c r="H10" s="24">
        <f t="shared" si="2"/>
        <v>0</v>
      </c>
      <c r="I10" s="23">
        <f t="shared" si="3"/>
        <v>1997</v>
      </c>
      <c r="J10" s="23" t="s">
        <v>0</v>
      </c>
      <c r="K10" s="23" t="s">
        <v>1</v>
      </c>
      <c r="L10" s="30"/>
      <c r="M10" s="27"/>
      <c r="N10" s="27"/>
      <c r="O10" s="28"/>
    </row>
    <row r="11" spans="1:25">
      <c r="A11" s="25" t="s">
        <v>11</v>
      </c>
      <c r="B11" s="22" t="s">
        <v>39</v>
      </c>
      <c r="C11" s="2"/>
      <c r="D11" s="69"/>
      <c r="E11" s="17"/>
      <c r="F11" s="24">
        <f t="shared" si="0"/>
        <v>1900</v>
      </c>
      <c r="G11" s="26">
        <f t="shared" si="1"/>
        <v>0</v>
      </c>
      <c r="H11" s="24">
        <f t="shared" si="2"/>
        <v>0</v>
      </c>
      <c r="I11" s="24">
        <f t="shared" si="3"/>
        <v>1998</v>
      </c>
      <c r="J11" s="24" t="s">
        <v>9</v>
      </c>
      <c r="K11" s="24" t="s">
        <v>1</v>
      </c>
      <c r="L11" s="17"/>
      <c r="M11" s="27"/>
      <c r="N11" s="27"/>
      <c r="O11" s="28"/>
    </row>
    <row r="12" spans="1:25">
      <c r="A12" s="25" t="s">
        <v>12</v>
      </c>
      <c r="B12" s="22" t="s">
        <v>39</v>
      </c>
      <c r="C12" s="2"/>
      <c r="D12" s="69"/>
      <c r="E12" s="17"/>
      <c r="F12" s="24">
        <f t="shared" si="0"/>
        <v>1900</v>
      </c>
      <c r="G12" s="26">
        <f t="shared" si="1"/>
        <v>0</v>
      </c>
      <c r="H12" s="24">
        <f t="shared" si="2"/>
        <v>0</v>
      </c>
      <c r="I12" s="24">
        <f t="shared" si="3"/>
        <v>1999</v>
      </c>
      <c r="J12" s="24" t="s">
        <v>9</v>
      </c>
      <c r="K12" s="24" t="s">
        <v>1</v>
      </c>
      <c r="L12" s="17"/>
      <c r="M12" s="27"/>
      <c r="N12" s="27"/>
      <c r="O12" s="28"/>
    </row>
    <row r="13" spans="1:25">
      <c r="A13" s="25" t="s">
        <v>14</v>
      </c>
      <c r="B13" s="22" t="s">
        <v>39</v>
      </c>
      <c r="C13" s="2"/>
      <c r="D13" s="69"/>
      <c r="E13" s="17"/>
      <c r="F13" s="24">
        <f t="shared" si="0"/>
        <v>1900</v>
      </c>
      <c r="G13" s="26">
        <f t="shared" si="1"/>
        <v>0</v>
      </c>
      <c r="H13" s="24">
        <f t="shared" si="2"/>
        <v>0</v>
      </c>
      <c r="I13" s="24">
        <f t="shared" si="3"/>
        <v>2000</v>
      </c>
      <c r="J13" s="24" t="s">
        <v>9</v>
      </c>
      <c r="K13" s="24" t="s">
        <v>1</v>
      </c>
      <c r="L13" s="17"/>
      <c r="M13" s="27"/>
      <c r="N13" s="27"/>
      <c r="O13" s="28"/>
    </row>
    <row r="14" spans="1:25">
      <c r="A14" s="25" t="s">
        <v>15</v>
      </c>
      <c r="B14" s="22" t="s">
        <v>39</v>
      </c>
      <c r="C14" s="2"/>
      <c r="D14" s="69"/>
      <c r="E14" s="17"/>
      <c r="F14" s="24">
        <f t="shared" si="0"/>
        <v>1900</v>
      </c>
      <c r="G14" s="26">
        <f t="shared" si="1"/>
        <v>0</v>
      </c>
      <c r="H14" s="24">
        <f t="shared" si="2"/>
        <v>0</v>
      </c>
      <c r="I14" s="23">
        <f t="shared" si="3"/>
        <v>2001</v>
      </c>
      <c r="J14" s="23" t="s">
        <v>13</v>
      </c>
      <c r="K14" s="23" t="s">
        <v>1</v>
      </c>
      <c r="L14" s="17"/>
      <c r="M14" s="27"/>
      <c r="N14" s="27"/>
      <c r="O14" s="28"/>
    </row>
    <row r="15" spans="1:25">
      <c r="A15" s="25" t="s">
        <v>17</v>
      </c>
      <c r="B15" s="22" t="s">
        <v>39</v>
      </c>
      <c r="C15" s="2"/>
      <c r="D15" s="69"/>
      <c r="E15" s="17"/>
      <c r="F15" s="24">
        <f t="shared" si="0"/>
        <v>1900</v>
      </c>
      <c r="G15" s="26">
        <f t="shared" si="1"/>
        <v>0</v>
      </c>
      <c r="H15" s="24">
        <f t="shared" si="2"/>
        <v>0</v>
      </c>
      <c r="I15" s="23">
        <f t="shared" si="3"/>
        <v>2002</v>
      </c>
      <c r="J15" s="23" t="s">
        <v>13</v>
      </c>
      <c r="K15" s="23" t="s">
        <v>1</v>
      </c>
      <c r="L15" s="17"/>
      <c r="M15" s="27"/>
      <c r="N15" s="27"/>
      <c r="O15" s="28"/>
    </row>
    <row r="16" spans="1:25">
      <c r="A16" s="25" t="s">
        <v>18</v>
      </c>
      <c r="B16" s="22" t="s">
        <v>39</v>
      </c>
      <c r="C16" s="2"/>
      <c r="D16" s="69"/>
      <c r="E16" s="17"/>
      <c r="F16" s="24">
        <f t="shared" si="0"/>
        <v>1900</v>
      </c>
      <c r="G16" s="26">
        <f t="shared" si="1"/>
        <v>0</v>
      </c>
      <c r="H16" s="24">
        <f t="shared" si="2"/>
        <v>0</v>
      </c>
      <c r="I16" s="24">
        <f t="shared" si="3"/>
        <v>2003</v>
      </c>
      <c r="J16" s="24" t="s">
        <v>16</v>
      </c>
      <c r="K16" s="24" t="s">
        <v>1</v>
      </c>
      <c r="L16" s="17"/>
      <c r="M16" s="27"/>
      <c r="N16" s="27"/>
      <c r="O16" s="28"/>
    </row>
    <row r="17" spans="1:15">
      <c r="A17" s="25" t="s">
        <v>20</v>
      </c>
      <c r="B17" s="22" t="s">
        <v>39</v>
      </c>
      <c r="C17" s="2"/>
      <c r="D17" s="69"/>
      <c r="E17" s="17"/>
      <c r="F17" s="24">
        <f t="shared" si="0"/>
        <v>1900</v>
      </c>
      <c r="G17" s="26">
        <f t="shared" si="1"/>
        <v>0</v>
      </c>
      <c r="H17" s="24">
        <f t="shared" si="2"/>
        <v>0</v>
      </c>
      <c r="I17" s="24">
        <f t="shared" si="3"/>
        <v>2004</v>
      </c>
      <c r="J17" s="24" t="s">
        <v>16</v>
      </c>
      <c r="K17" s="24" t="s">
        <v>1</v>
      </c>
      <c r="L17" s="17"/>
      <c r="M17" s="27"/>
      <c r="N17" s="27"/>
      <c r="O17" s="28"/>
    </row>
    <row r="18" spans="1:15">
      <c r="A18" s="31"/>
      <c r="B18" s="22"/>
      <c r="C18" s="22"/>
      <c r="D18" s="46"/>
      <c r="E18" s="17"/>
      <c r="F18" s="24"/>
      <c r="G18" s="26"/>
      <c r="H18" s="24"/>
      <c r="I18" s="23">
        <f t="shared" si="3"/>
        <v>2005</v>
      </c>
      <c r="J18" s="23" t="s">
        <v>19</v>
      </c>
      <c r="K18" s="23" t="s">
        <v>1</v>
      </c>
      <c r="L18" s="17"/>
      <c r="M18" s="19"/>
      <c r="N18" s="19"/>
      <c r="O18" s="20"/>
    </row>
    <row r="19" spans="1:15">
      <c r="A19" s="25" t="s">
        <v>31</v>
      </c>
      <c r="B19" s="32">
        <f>COUNT(C5:C17)</f>
        <v>0</v>
      </c>
      <c r="C19" s="33"/>
      <c r="D19" s="33"/>
      <c r="E19" s="17"/>
      <c r="F19" s="34"/>
      <c r="G19" s="35"/>
      <c r="H19" s="35"/>
      <c r="I19" s="23">
        <f>I18+1</f>
        <v>2006</v>
      </c>
      <c r="J19" s="23" t="s">
        <v>19</v>
      </c>
      <c r="K19" s="23" t="s">
        <v>1</v>
      </c>
      <c r="L19" s="17"/>
      <c r="M19" s="19"/>
      <c r="N19" s="19"/>
      <c r="O19" s="20"/>
    </row>
    <row r="20" spans="1:15" ht="17" thickBot="1">
      <c r="A20" s="31"/>
      <c r="B20" s="22"/>
      <c r="C20" s="22"/>
      <c r="D20" s="46"/>
      <c r="E20" s="17"/>
      <c r="F20" s="24"/>
      <c r="G20" s="24"/>
      <c r="H20" s="17"/>
      <c r="I20" s="24">
        <f>I19+1</f>
        <v>2007</v>
      </c>
      <c r="J20" s="24" t="s">
        <v>21</v>
      </c>
      <c r="K20" s="24" t="s">
        <v>22</v>
      </c>
      <c r="L20" s="17"/>
      <c r="M20" s="34"/>
      <c r="N20" s="34"/>
      <c r="O20" s="36"/>
    </row>
    <row r="21" spans="1:15" ht="17" thickBot="1">
      <c r="A21" s="31"/>
      <c r="B21" s="37" t="s">
        <v>32</v>
      </c>
      <c r="C21" s="38" t="str">
        <f>IF(ISERROR(H21),"",(H21))</f>
        <v/>
      </c>
      <c r="D21" s="59"/>
      <c r="E21" s="17"/>
      <c r="F21" s="24">
        <f>SUM(F5:F17)</f>
        <v>24700</v>
      </c>
      <c r="G21" s="26">
        <f>SUM(G5:G18)</f>
        <v>0</v>
      </c>
      <c r="H21" s="39" t="e">
        <f>SUM(C5:C17)/Teilnehmer</f>
        <v>#DIV/0!</v>
      </c>
      <c r="I21" s="24">
        <f t="shared" si="3"/>
        <v>2008</v>
      </c>
      <c r="J21" s="24" t="s">
        <v>21</v>
      </c>
      <c r="K21" s="24" t="s">
        <v>22</v>
      </c>
      <c r="L21" s="17"/>
      <c r="M21" s="34"/>
      <c r="N21" s="34"/>
      <c r="O21" s="36"/>
    </row>
    <row r="22" spans="1:15" ht="17" thickBot="1">
      <c r="A22" s="31"/>
      <c r="B22" s="22"/>
      <c r="C22" s="22"/>
      <c r="D22" s="46"/>
      <c r="E22" s="17"/>
      <c r="F22" s="40" t="e">
        <f>F21/Teilnehmer</f>
        <v>#DIV/0!</v>
      </c>
      <c r="G22" s="40" t="e">
        <f>G21/Teilnehmer</f>
        <v>#DIV/0!</v>
      </c>
      <c r="H22" s="17"/>
      <c r="I22" s="23">
        <f t="shared" ref="I22:I27" si="4">I21+1</f>
        <v>2009</v>
      </c>
      <c r="J22" s="23" t="s">
        <v>23</v>
      </c>
      <c r="K22" s="23" t="s">
        <v>24</v>
      </c>
      <c r="L22" s="17"/>
      <c r="M22" s="17"/>
      <c r="N22" s="17"/>
      <c r="O22" s="36"/>
    </row>
    <row r="23" spans="1:15" ht="17" thickBot="1">
      <c r="A23" s="31"/>
      <c r="B23" s="41" t="s">
        <v>26</v>
      </c>
      <c r="C23" s="42" t="str">
        <f>IF(ISERROR(LOOKUP(C25,I5:I27,J5:J27)),"",LOOKUP(C25,I5:I27,J5:J27))</f>
        <v/>
      </c>
      <c r="D23" s="60"/>
      <c r="E23" s="17"/>
      <c r="F23" s="40" t="e">
        <f>ROUND((F22-INT(F22)),2)</f>
        <v>#DIV/0!</v>
      </c>
      <c r="G23" s="40" t="e">
        <f>ROUND(F23*364,2)</f>
        <v>#DIV/0!</v>
      </c>
      <c r="H23" s="17"/>
      <c r="I23" s="23">
        <f t="shared" si="4"/>
        <v>2010</v>
      </c>
      <c r="J23" s="23" t="s">
        <v>23</v>
      </c>
      <c r="K23" s="23" t="s">
        <v>24</v>
      </c>
      <c r="L23" s="17"/>
      <c r="M23" s="17"/>
      <c r="N23" s="17"/>
      <c r="O23" s="36"/>
    </row>
    <row r="24" spans="1:15" ht="17" thickBot="1">
      <c r="A24" s="43"/>
      <c r="B24" s="22"/>
      <c r="C24" s="22"/>
      <c r="D24" s="46"/>
      <c r="E24" s="17"/>
      <c r="F24" s="17"/>
      <c r="G24" s="40" t="e">
        <f>G22+G23</f>
        <v>#DIV/0!</v>
      </c>
      <c r="H24" s="17"/>
      <c r="I24" s="24">
        <f t="shared" si="4"/>
        <v>2011</v>
      </c>
      <c r="J24" s="24" t="s">
        <v>25</v>
      </c>
      <c r="K24" s="24" t="s">
        <v>24</v>
      </c>
      <c r="L24" s="17"/>
      <c r="M24" s="72"/>
      <c r="N24" s="72"/>
      <c r="O24" s="73"/>
    </row>
    <row r="25" spans="1:15" ht="17" thickBot="1">
      <c r="A25" s="43"/>
      <c r="B25" s="41" t="s">
        <v>27</v>
      </c>
      <c r="C25" s="42" t="str">
        <f>IF(ISERROR(YEAR(C21)),"",YEAR(C21))</f>
        <v/>
      </c>
      <c r="D25" s="60"/>
      <c r="E25" s="17"/>
      <c r="F25" s="40" t="e">
        <f>INT(F22)</f>
        <v>#DIV/0!</v>
      </c>
      <c r="G25" s="24" t="e">
        <f>IF(G24-INT(G24)&gt;=0.5,INT(G24+1),INT(G24))</f>
        <v>#DIV/0!</v>
      </c>
      <c r="H25" s="17"/>
      <c r="I25" s="24">
        <f t="shared" si="4"/>
        <v>2012</v>
      </c>
      <c r="J25" s="24" t="s">
        <v>25</v>
      </c>
      <c r="K25" s="24" t="s">
        <v>24</v>
      </c>
      <c r="L25" s="17"/>
      <c r="M25" s="44"/>
      <c r="N25" s="44"/>
      <c r="O25" s="45"/>
    </row>
    <row r="26" spans="1:15">
      <c r="A26" s="43"/>
      <c r="B26" s="46"/>
      <c r="C26" s="46"/>
      <c r="D26" s="46"/>
      <c r="E26" s="17"/>
      <c r="F26" s="17"/>
      <c r="G26" s="30"/>
      <c r="H26" s="17"/>
      <c r="I26" s="24">
        <f t="shared" si="4"/>
        <v>2013</v>
      </c>
      <c r="J26" s="24" t="s">
        <v>25</v>
      </c>
      <c r="K26" s="24" t="s">
        <v>24</v>
      </c>
      <c r="L26" s="17"/>
      <c r="M26" s="61" t="s">
        <v>35</v>
      </c>
      <c r="N26" s="62"/>
      <c r="O26" s="63"/>
    </row>
    <row r="27" spans="1:15" ht="17" thickBot="1">
      <c r="A27" s="47"/>
      <c r="B27" s="47"/>
      <c r="C27" s="47"/>
      <c r="D27" s="47"/>
      <c r="E27" s="48"/>
      <c r="F27" s="48"/>
      <c r="G27" s="48"/>
      <c r="H27" s="48"/>
      <c r="I27" s="49">
        <f t="shared" si="4"/>
        <v>2014</v>
      </c>
      <c r="J27" s="49" t="s">
        <v>25</v>
      </c>
      <c r="K27" s="49" t="s">
        <v>24</v>
      </c>
      <c r="L27" s="48"/>
      <c r="M27" s="64" t="s">
        <v>44</v>
      </c>
      <c r="N27" s="65"/>
      <c r="O27" s="66"/>
    </row>
    <row r="28" spans="1:15" ht="17" thickTop="1">
      <c r="A28" s="50"/>
      <c r="B28" s="50"/>
      <c r="C28" s="50"/>
      <c r="D28" s="50"/>
      <c r="E28" s="50"/>
      <c r="F28" s="50"/>
      <c r="G28" s="50"/>
      <c r="H28" s="50"/>
      <c r="I28" s="51"/>
      <c r="J28" s="51"/>
      <c r="K28" s="50"/>
      <c r="L28" s="50"/>
      <c r="M28" s="52"/>
      <c r="N28" s="52"/>
      <c r="O28" s="52"/>
    </row>
    <row r="29" spans="1:15">
      <c r="I29" s="53"/>
    </row>
  </sheetData>
  <sheetProtection sheet="1" objects="1" scenarios="1" selectLockedCells="1"/>
  <customSheetViews>
    <customSheetView guid="{580CE58B-9DDA-B64F-AB60-C9A4D2637EFA}" scale="109" showPageBreaks="1" showGridLines="0" zeroValues="0" fitToPage="1" printArea="1">
      <selection activeCell="C6" sqref="C6"/>
      <pageMargins left="0.7" right="0.7" top="0.78740157499999996" bottom="0.78740157499999996" header="0.3" footer="0.3"/>
      <pageSetup paperSize="9" scale="78" orientation="landscape" horizontalDpi="4294967292" verticalDpi="4294967292"/>
      <headerFooter alignWithMargins="0">
        <oddHeader>&amp;A</oddHeader>
        <oddFooter>Seite &amp;P</oddFooter>
      </headerFooter>
    </customSheetView>
    <customSheetView guid="{B18C6C73-D6DF-2D4B-A746-574D720F6AA6}" scale="109" showPageBreaks="1" showGridLines="0" zeroValues="0" fitToPage="1" printArea="1" hiddenColumns="1">
      <selection activeCell="C6" sqref="C6"/>
      <pageMargins left="0.7" right="0.7" top="0.78740157499999996" bottom="0.78740157499999996" header="0.3" footer="0.3"/>
      <pageSetup paperSize="9" scale="78" orientation="landscape" horizontalDpi="4294967292" verticalDpi="4294967292"/>
      <headerFooter alignWithMargins="0">
        <oddHeader>&amp;A</oddHeader>
        <oddFooter>Seite &amp;P</oddFooter>
      </headerFooter>
    </customSheetView>
  </customSheetViews>
  <mergeCells count="2">
    <mergeCell ref="I2:J2"/>
    <mergeCell ref="M24:O24"/>
  </mergeCells>
  <phoneticPr fontId="0" type="noConversion"/>
  <conditionalFormatting sqref="I5:I10">
    <cfRule type="cellIs" dxfId="27" priority="10" operator="between">
      <formula>-27</formula>
      <formula>-22</formula>
    </cfRule>
    <cfRule type="cellIs" dxfId="26" priority="11" operator="between">
      <formula>-27</formula>
      <formula>-22</formula>
    </cfRule>
    <cfRule type="cellIs" dxfId="25" priority="12" operator="between">
      <formula>5</formula>
      <formula>-27</formula>
    </cfRule>
    <cfRule type="cellIs" dxfId="24" priority="13" operator="equal">
      <formula>-27</formula>
    </cfRule>
    <cfRule type="cellIs" dxfId="23" priority="14" operator="between">
      <formula>-27</formula>
      <formula>-5</formula>
    </cfRule>
  </conditionalFormatting>
  <conditionalFormatting sqref="I14:I15">
    <cfRule type="cellIs" dxfId="22" priority="9" operator="between">
      <formula>-18</formula>
      <formula>-17</formula>
    </cfRule>
  </conditionalFormatting>
  <conditionalFormatting sqref="I18:I19">
    <cfRule type="cellIs" dxfId="21" priority="8" operator="between">
      <formula>-14</formula>
      <formula>-13</formula>
    </cfRule>
  </conditionalFormatting>
  <conditionalFormatting sqref="I22:I23">
    <cfRule type="cellIs" dxfId="20" priority="7" operator="between">
      <formula>-10</formula>
      <formula>-9</formula>
    </cfRule>
  </conditionalFormatting>
  <conditionalFormatting sqref="I11:I13">
    <cfRule type="cellIs" dxfId="19" priority="6" operator="between">
      <formula>-27</formula>
      <formula>-19</formula>
    </cfRule>
  </conditionalFormatting>
  <conditionalFormatting sqref="I16:I17">
    <cfRule type="cellIs" dxfId="18" priority="5" operator="between">
      <formula>-15</formula>
      <formula>-16</formula>
    </cfRule>
  </conditionalFormatting>
  <conditionalFormatting sqref="I20:I21">
    <cfRule type="cellIs" dxfId="17" priority="4" operator="between">
      <formula>-27</formula>
      <formula>-5</formula>
    </cfRule>
  </conditionalFormatting>
  <conditionalFormatting sqref="I24:I27">
    <cfRule type="cellIs" dxfId="16" priority="3" operator="between">
      <formula>-27</formula>
      <formula>-5</formula>
    </cfRule>
  </conditionalFormatting>
  <conditionalFormatting sqref="I11:I13 I16:I17 I20:I21 I24:I27">
    <cfRule type="cellIs" dxfId="15" priority="2" operator="between">
      <formula>-5</formula>
      <formula>-27</formula>
    </cfRule>
  </conditionalFormatting>
  <conditionalFormatting sqref="I5:I10 I14:I15 I18:I19 I22:I23">
    <cfRule type="cellIs" dxfId="14" priority="1" operator="between">
      <formula>-5</formula>
      <formula>-27</formula>
    </cfRule>
  </conditionalFormatting>
  <printOptions gridLinesSet="0"/>
  <pageMargins left="0.78740157499999996" right="0.78740157499999996" top="0.984251969" bottom="0.984251969" header="0.51181102300000003" footer="0.51181102300000003"/>
  <pageSetup paperSize="9" scale="78" orientation="landscape" horizontalDpi="4294967292" verticalDpi="4294967292"/>
  <headerFooter alignWithMargins="0">
    <oddHeader>&amp;A</oddHeader>
    <oddFooter>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9"/>
  <sheetViews>
    <sheetView showGridLines="0" showZeros="0" workbookViewId="0">
      <pane xSplit="15" ySplit="27" topLeftCell="P28" activePane="bottomRight" state="frozen"/>
      <selection pane="topRight" activeCell="P1" sqref="P1"/>
      <selection pane="bottomLeft" activeCell="A28" sqref="A28"/>
      <selection pane="bottomRight" activeCell="C11" sqref="C11"/>
    </sheetView>
  </sheetViews>
  <sheetFormatPr baseColWidth="10" defaultColWidth="10.6640625" defaultRowHeight="16" outlineLevelCol="1"/>
  <cols>
    <col min="1" max="1" width="19.1640625" style="4" customWidth="1"/>
    <col min="2" max="2" width="22.33203125" style="4" customWidth="1"/>
    <col min="3" max="3" width="15.33203125" style="4" bestFit="1" customWidth="1"/>
    <col min="4" max="4" width="3.33203125" style="4" customWidth="1"/>
    <col min="5" max="5" width="1.83203125" style="5" customWidth="1"/>
    <col min="6" max="8" width="11.6640625" style="4" hidden="1" customWidth="1" outlineLevel="1"/>
    <col min="9" max="9" width="11.1640625" style="6" bestFit="1" customWidth="1" collapsed="1"/>
    <col min="10" max="10" width="9.6640625" style="6" customWidth="1"/>
    <col min="11" max="11" width="12" style="4" customWidth="1"/>
    <col min="12" max="12" width="2.1640625" style="4" customWidth="1"/>
    <col min="13" max="13" width="12.1640625" style="4" customWidth="1"/>
    <col min="14" max="14" width="10.6640625" style="4"/>
    <col min="15" max="15" width="56.1640625" style="4" customWidth="1"/>
    <col min="16" max="16384" width="10.6640625" style="4"/>
  </cols>
  <sheetData>
    <row r="1" spans="1:25" ht="17" thickBot="1"/>
    <row r="2" spans="1:25" ht="22" thickTop="1" thickBot="1">
      <c r="A2" s="7" t="s">
        <v>34</v>
      </c>
      <c r="B2" s="8"/>
      <c r="C2" s="8"/>
      <c r="D2" s="56"/>
      <c r="E2" s="9"/>
      <c r="F2" s="10"/>
      <c r="G2" s="10"/>
      <c r="H2" s="10"/>
      <c r="I2" s="70" t="s">
        <v>28</v>
      </c>
      <c r="J2" s="71"/>
      <c r="K2" s="1"/>
      <c r="L2" s="10"/>
      <c r="M2" s="54" t="s">
        <v>33</v>
      </c>
      <c r="N2" s="54"/>
      <c r="O2" s="55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0">
      <c r="A3" s="14" t="s">
        <v>41</v>
      </c>
      <c r="B3" s="15"/>
      <c r="C3" s="15"/>
      <c r="D3" s="57"/>
      <c r="E3" s="16"/>
      <c r="F3" s="17"/>
      <c r="G3" s="17"/>
      <c r="H3" s="17"/>
      <c r="I3" s="18"/>
      <c r="J3" s="18"/>
      <c r="K3" s="18"/>
      <c r="L3" s="17"/>
      <c r="M3" s="68"/>
      <c r="N3" s="19"/>
      <c r="O3" s="20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0">
      <c r="A4" s="21"/>
      <c r="B4" s="22"/>
      <c r="C4" s="23" t="s">
        <v>2</v>
      </c>
      <c r="D4" s="58"/>
      <c r="E4" s="16"/>
      <c r="F4" s="24" t="s">
        <v>3</v>
      </c>
      <c r="G4" s="24" t="s">
        <v>4</v>
      </c>
      <c r="H4" s="24"/>
      <c r="I4" s="24" t="s">
        <v>29</v>
      </c>
      <c r="J4" s="24" t="s">
        <v>30</v>
      </c>
      <c r="K4" s="18"/>
      <c r="L4" s="17"/>
      <c r="M4" s="44"/>
      <c r="N4" s="19"/>
      <c r="O4" s="20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>
      <c r="A5" s="25" t="s">
        <v>40</v>
      </c>
      <c r="B5" s="22"/>
      <c r="C5" s="2"/>
      <c r="D5" s="69"/>
      <c r="E5" s="17"/>
      <c r="F5" s="24">
        <f t="shared" ref="F5:F17" si="0">YEAR(C5)</f>
        <v>1900</v>
      </c>
      <c r="G5" s="26">
        <f t="shared" ref="G5:G17" si="1">C5-H5</f>
        <v>0</v>
      </c>
      <c r="H5" s="24">
        <f t="shared" ref="H5:H17" si="2">IF(C5=0,0,"31.12."&amp;F5-1)</f>
        <v>0</v>
      </c>
      <c r="I5" s="23">
        <f>K2-27</f>
        <v>-27</v>
      </c>
      <c r="J5" s="23" t="s">
        <v>0</v>
      </c>
      <c r="K5" s="23" t="s">
        <v>1</v>
      </c>
      <c r="L5" s="17"/>
      <c r="M5" s="27" t="s">
        <v>36</v>
      </c>
      <c r="N5" s="27"/>
      <c r="O5" s="28"/>
    </row>
    <row r="6" spans="1:25">
      <c r="A6" s="25" t="s">
        <v>5</v>
      </c>
      <c r="B6" s="22" t="s">
        <v>39</v>
      </c>
      <c r="C6" s="2"/>
      <c r="D6" s="69"/>
      <c r="E6" s="17"/>
      <c r="F6" s="24">
        <f t="shared" si="0"/>
        <v>1900</v>
      </c>
      <c r="G6" s="26">
        <f t="shared" si="1"/>
        <v>0</v>
      </c>
      <c r="H6" s="24">
        <f t="shared" si="2"/>
        <v>0</v>
      </c>
      <c r="I6" s="23">
        <f>I5+1</f>
        <v>-26</v>
      </c>
      <c r="J6" s="23" t="s">
        <v>0</v>
      </c>
      <c r="K6" s="23" t="s">
        <v>1</v>
      </c>
      <c r="L6" s="17"/>
      <c r="M6" s="27"/>
      <c r="N6" s="27"/>
      <c r="O6" s="28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>
      <c r="A7" s="25" t="s">
        <v>6</v>
      </c>
      <c r="B7" s="22" t="s">
        <v>39</v>
      </c>
      <c r="C7" s="2"/>
      <c r="D7" s="69"/>
      <c r="E7" s="17"/>
      <c r="F7" s="24">
        <f t="shared" si="0"/>
        <v>1900</v>
      </c>
      <c r="G7" s="26">
        <f t="shared" si="1"/>
        <v>0</v>
      </c>
      <c r="H7" s="24">
        <f t="shared" si="2"/>
        <v>0</v>
      </c>
      <c r="I7" s="23">
        <f t="shared" ref="I7:I27" si="3">I6+1</f>
        <v>-25</v>
      </c>
      <c r="J7" s="23" t="s">
        <v>0</v>
      </c>
      <c r="K7" s="23" t="s">
        <v>1</v>
      </c>
      <c r="L7" s="17"/>
      <c r="M7" s="27"/>
      <c r="N7" s="27"/>
      <c r="O7" s="28"/>
      <c r="Q7" s="6"/>
    </row>
    <row r="8" spans="1:25">
      <c r="A8" s="25" t="s">
        <v>7</v>
      </c>
      <c r="B8" s="22" t="s">
        <v>39</v>
      </c>
      <c r="C8" s="2"/>
      <c r="D8" s="69"/>
      <c r="E8" s="17"/>
      <c r="F8" s="24">
        <f t="shared" si="0"/>
        <v>1900</v>
      </c>
      <c r="G8" s="26">
        <f t="shared" si="1"/>
        <v>0</v>
      </c>
      <c r="H8" s="24">
        <f t="shared" si="2"/>
        <v>0</v>
      </c>
      <c r="I8" s="23">
        <f t="shared" si="3"/>
        <v>-24</v>
      </c>
      <c r="J8" s="23" t="s">
        <v>0</v>
      </c>
      <c r="K8" s="23" t="s">
        <v>1</v>
      </c>
      <c r="L8" s="17"/>
      <c r="M8" s="27"/>
      <c r="N8" s="27"/>
      <c r="O8" s="28"/>
    </row>
    <row r="9" spans="1:25">
      <c r="A9" s="25" t="s">
        <v>8</v>
      </c>
      <c r="B9" s="22" t="s">
        <v>39</v>
      </c>
      <c r="C9" s="2"/>
      <c r="D9" s="69"/>
      <c r="E9" s="17"/>
      <c r="F9" s="24">
        <f t="shared" si="0"/>
        <v>1900</v>
      </c>
      <c r="G9" s="26">
        <f t="shared" si="1"/>
        <v>0</v>
      </c>
      <c r="H9" s="24">
        <f t="shared" si="2"/>
        <v>0</v>
      </c>
      <c r="I9" s="23">
        <f t="shared" si="3"/>
        <v>-23</v>
      </c>
      <c r="J9" s="23" t="s">
        <v>0</v>
      </c>
      <c r="K9" s="23" t="s">
        <v>1</v>
      </c>
      <c r="L9" s="17"/>
      <c r="M9" s="27"/>
      <c r="N9" s="27"/>
      <c r="O9" s="28"/>
    </row>
    <row r="10" spans="1:25">
      <c r="A10" s="25" t="s">
        <v>10</v>
      </c>
      <c r="B10" s="22" t="s">
        <v>39</v>
      </c>
      <c r="C10" s="2"/>
      <c r="D10" s="69"/>
      <c r="E10" s="17"/>
      <c r="F10" s="24">
        <f t="shared" si="0"/>
        <v>1900</v>
      </c>
      <c r="G10" s="26">
        <f t="shared" si="1"/>
        <v>0</v>
      </c>
      <c r="H10" s="24">
        <f t="shared" si="2"/>
        <v>0</v>
      </c>
      <c r="I10" s="23">
        <f t="shared" si="3"/>
        <v>-22</v>
      </c>
      <c r="J10" s="23" t="s">
        <v>0</v>
      </c>
      <c r="K10" s="23" t="s">
        <v>1</v>
      </c>
      <c r="L10" s="30"/>
      <c r="M10" s="27"/>
      <c r="N10" s="27"/>
      <c r="O10" s="28"/>
    </row>
    <row r="11" spans="1:25">
      <c r="A11" s="25" t="s">
        <v>11</v>
      </c>
      <c r="B11" s="22" t="s">
        <v>39</v>
      </c>
      <c r="C11" s="2"/>
      <c r="D11" s="69"/>
      <c r="E11" s="17"/>
      <c r="F11" s="24">
        <f t="shared" si="0"/>
        <v>1900</v>
      </c>
      <c r="G11" s="26">
        <f t="shared" si="1"/>
        <v>0</v>
      </c>
      <c r="H11" s="24">
        <f t="shared" si="2"/>
        <v>0</v>
      </c>
      <c r="I11" s="24">
        <f t="shared" si="3"/>
        <v>-21</v>
      </c>
      <c r="J11" s="24" t="s">
        <v>9</v>
      </c>
      <c r="K11" s="24" t="s">
        <v>1</v>
      </c>
      <c r="L11" s="17"/>
      <c r="M11" s="27"/>
      <c r="N11" s="27"/>
      <c r="O11" s="28"/>
    </row>
    <row r="12" spans="1:25">
      <c r="A12" s="25" t="s">
        <v>12</v>
      </c>
      <c r="B12" s="22" t="s">
        <v>39</v>
      </c>
      <c r="C12" s="2"/>
      <c r="D12" s="69"/>
      <c r="E12" s="17"/>
      <c r="F12" s="24">
        <f t="shared" si="0"/>
        <v>1900</v>
      </c>
      <c r="G12" s="26">
        <f t="shared" si="1"/>
        <v>0</v>
      </c>
      <c r="H12" s="24">
        <f t="shared" si="2"/>
        <v>0</v>
      </c>
      <c r="I12" s="24">
        <f t="shared" si="3"/>
        <v>-20</v>
      </c>
      <c r="J12" s="24" t="s">
        <v>9</v>
      </c>
      <c r="K12" s="24" t="s">
        <v>1</v>
      </c>
      <c r="L12" s="17"/>
      <c r="M12" s="27"/>
      <c r="N12" s="27"/>
      <c r="O12" s="28"/>
    </row>
    <row r="13" spans="1:25">
      <c r="A13" s="25" t="s">
        <v>14</v>
      </c>
      <c r="B13" s="22" t="s">
        <v>39</v>
      </c>
      <c r="C13" s="2"/>
      <c r="D13" s="69"/>
      <c r="E13" s="17"/>
      <c r="F13" s="24">
        <f t="shared" si="0"/>
        <v>1900</v>
      </c>
      <c r="G13" s="26">
        <f t="shared" si="1"/>
        <v>0</v>
      </c>
      <c r="H13" s="24">
        <f t="shared" si="2"/>
        <v>0</v>
      </c>
      <c r="I13" s="24">
        <f t="shared" si="3"/>
        <v>-19</v>
      </c>
      <c r="J13" s="24" t="s">
        <v>9</v>
      </c>
      <c r="K13" s="24" t="s">
        <v>1</v>
      </c>
      <c r="L13" s="17"/>
      <c r="M13" s="27"/>
      <c r="N13" s="27"/>
      <c r="O13" s="28"/>
    </row>
    <row r="14" spans="1:25">
      <c r="A14" s="25" t="s">
        <v>15</v>
      </c>
      <c r="B14" s="22" t="s">
        <v>39</v>
      </c>
      <c r="C14" s="2"/>
      <c r="D14" s="69"/>
      <c r="E14" s="17"/>
      <c r="F14" s="24">
        <f t="shared" si="0"/>
        <v>1900</v>
      </c>
      <c r="G14" s="26">
        <f t="shared" si="1"/>
        <v>0</v>
      </c>
      <c r="H14" s="24">
        <f t="shared" si="2"/>
        <v>0</v>
      </c>
      <c r="I14" s="23">
        <f t="shared" si="3"/>
        <v>-18</v>
      </c>
      <c r="J14" s="23" t="s">
        <v>13</v>
      </c>
      <c r="K14" s="23" t="s">
        <v>1</v>
      </c>
      <c r="L14" s="17"/>
      <c r="M14" s="27"/>
      <c r="N14" s="27"/>
      <c r="O14" s="28"/>
    </row>
    <row r="15" spans="1:25">
      <c r="A15" s="25" t="s">
        <v>17</v>
      </c>
      <c r="B15" s="22" t="s">
        <v>39</v>
      </c>
      <c r="C15" s="2"/>
      <c r="D15" s="69"/>
      <c r="E15" s="17"/>
      <c r="F15" s="24">
        <f t="shared" si="0"/>
        <v>1900</v>
      </c>
      <c r="G15" s="26">
        <f t="shared" si="1"/>
        <v>0</v>
      </c>
      <c r="H15" s="24">
        <f t="shared" si="2"/>
        <v>0</v>
      </c>
      <c r="I15" s="23">
        <f t="shared" si="3"/>
        <v>-17</v>
      </c>
      <c r="J15" s="23" t="s">
        <v>13</v>
      </c>
      <c r="K15" s="23" t="s">
        <v>1</v>
      </c>
      <c r="L15" s="17"/>
      <c r="M15" s="27"/>
      <c r="N15" s="27"/>
      <c r="O15" s="28"/>
    </row>
    <row r="16" spans="1:25">
      <c r="A16" s="25" t="s">
        <v>18</v>
      </c>
      <c r="B16" s="22" t="s">
        <v>39</v>
      </c>
      <c r="C16" s="2"/>
      <c r="D16" s="69"/>
      <c r="E16" s="17"/>
      <c r="F16" s="24">
        <f t="shared" si="0"/>
        <v>1900</v>
      </c>
      <c r="G16" s="26">
        <f t="shared" si="1"/>
        <v>0</v>
      </c>
      <c r="H16" s="24">
        <f t="shared" si="2"/>
        <v>0</v>
      </c>
      <c r="I16" s="24">
        <f t="shared" si="3"/>
        <v>-16</v>
      </c>
      <c r="J16" s="24" t="s">
        <v>16</v>
      </c>
      <c r="K16" s="24" t="s">
        <v>1</v>
      </c>
      <c r="L16" s="17"/>
      <c r="M16" s="27"/>
      <c r="N16" s="27"/>
      <c r="O16" s="28"/>
    </row>
    <row r="17" spans="1:15">
      <c r="A17" s="25" t="s">
        <v>20</v>
      </c>
      <c r="B17" s="22" t="s">
        <v>39</v>
      </c>
      <c r="C17" s="2"/>
      <c r="D17" s="69"/>
      <c r="E17" s="17"/>
      <c r="F17" s="24">
        <f t="shared" si="0"/>
        <v>1900</v>
      </c>
      <c r="G17" s="26">
        <f t="shared" si="1"/>
        <v>0</v>
      </c>
      <c r="H17" s="24">
        <f t="shared" si="2"/>
        <v>0</v>
      </c>
      <c r="I17" s="24">
        <f t="shared" si="3"/>
        <v>-15</v>
      </c>
      <c r="J17" s="24" t="s">
        <v>16</v>
      </c>
      <c r="K17" s="24" t="s">
        <v>1</v>
      </c>
      <c r="L17" s="17"/>
      <c r="M17" s="27"/>
      <c r="N17" s="27"/>
      <c r="O17" s="28"/>
    </row>
    <row r="18" spans="1:15">
      <c r="A18" s="31"/>
      <c r="B18" s="22"/>
      <c r="C18" s="22"/>
      <c r="D18" s="46"/>
      <c r="E18" s="17"/>
      <c r="F18" s="24"/>
      <c r="G18" s="26"/>
      <c r="H18" s="24"/>
      <c r="I18" s="23">
        <f t="shared" si="3"/>
        <v>-14</v>
      </c>
      <c r="J18" s="23" t="s">
        <v>19</v>
      </c>
      <c r="K18" s="23" t="s">
        <v>1</v>
      </c>
      <c r="L18" s="17"/>
      <c r="M18" s="19"/>
      <c r="N18" s="19"/>
      <c r="O18" s="20"/>
    </row>
    <row r="19" spans="1:15">
      <c r="A19" s="25" t="s">
        <v>31</v>
      </c>
      <c r="B19" s="32">
        <f>COUNT(C5:C17)</f>
        <v>0</v>
      </c>
      <c r="C19" s="33"/>
      <c r="D19" s="33"/>
      <c r="E19" s="17"/>
      <c r="F19" s="34"/>
      <c r="G19" s="35"/>
      <c r="H19" s="35"/>
      <c r="I19" s="23">
        <f>I18+1</f>
        <v>-13</v>
      </c>
      <c r="J19" s="23" t="s">
        <v>19</v>
      </c>
      <c r="K19" s="23" t="s">
        <v>1</v>
      </c>
      <c r="L19" s="17"/>
      <c r="M19" s="19"/>
      <c r="N19" s="19"/>
      <c r="O19" s="20"/>
    </row>
    <row r="20" spans="1:15" ht="17" thickBot="1">
      <c r="A20" s="31"/>
      <c r="B20" s="22"/>
      <c r="C20" s="22"/>
      <c r="D20" s="46"/>
      <c r="E20" s="17"/>
      <c r="F20" s="24"/>
      <c r="G20" s="24"/>
      <c r="H20" s="17"/>
      <c r="I20" s="24">
        <f>I19+1</f>
        <v>-12</v>
      </c>
      <c r="J20" s="24" t="s">
        <v>21</v>
      </c>
      <c r="K20" s="24" t="s">
        <v>22</v>
      </c>
      <c r="L20" s="17"/>
      <c r="M20" s="34"/>
      <c r="N20" s="34"/>
      <c r="O20" s="36"/>
    </row>
    <row r="21" spans="1:15" ht="17" thickBot="1">
      <c r="A21" s="31"/>
      <c r="B21" s="37" t="s">
        <v>32</v>
      </c>
      <c r="C21" s="38" t="str">
        <f>IF(ISERROR(H21),"",(H21))</f>
        <v/>
      </c>
      <c r="D21" s="59"/>
      <c r="E21" s="17"/>
      <c r="F21" s="24">
        <f>SUM(F5:F17)</f>
        <v>24700</v>
      </c>
      <c r="G21" s="26">
        <f>SUM(G5:G18)</f>
        <v>0</v>
      </c>
      <c r="H21" s="39" t="e">
        <f>SUM(C5:C17)/Teilnehmer</f>
        <v>#DIV/0!</v>
      </c>
      <c r="I21" s="24">
        <f t="shared" si="3"/>
        <v>-11</v>
      </c>
      <c r="J21" s="24" t="s">
        <v>21</v>
      </c>
      <c r="K21" s="24" t="s">
        <v>22</v>
      </c>
      <c r="L21" s="17"/>
      <c r="M21" s="34"/>
      <c r="N21" s="34"/>
      <c r="O21" s="36"/>
    </row>
    <row r="22" spans="1:15" ht="17" thickBot="1">
      <c r="A22" s="31"/>
      <c r="B22" s="22"/>
      <c r="C22" s="22"/>
      <c r="D22" s="46"/>
      <c r="E22" s="17"/>
      <c r="F22" s="40" t="e">
        <f>F21/Teilnehmer</f>
        <v>#DIV/0!</v>
      </c>
      <c r="G22" s="40" t="e">
        <f>G21/Teilnehmer</f>
        <v>#DIV/0!</v>
      </c>
      <c r="H22" s="17"/>
      <c r="I22" s="23">
        <f t="shared" si="3"/>
        <v>-10</v>
      </c>
      <c r="J22" s="23" t="s">
        <v>23</v>
      </c>
      <c r="K22" s="23" t="s">
        <v>24</v>
      </c>
      <c r="L22" s="17"/>
      <c r="M22" s="17"/>
      <c r="N22" s="17"/>
      <c r="O22" s="36"/>
    </row>
    <row r="23" spans="1:15" ht="17" thickBot="1">
      <c r="A23" s="31"/>
      <c r="B23" s="41" t="s">
        <v>26</v>
      </c>
      <c r="C23" s="42" t="str">
        <f>IF(ISERROR(LOOKUP(C25,I5:I27,J5:J27)),"",LOOKUP(C25,I5:I27,J5:J27))</f>
        <v/>
      </c>
      <c r="D23" s="60"/>
      <c r="E23" s="17"/>
      <c r="F23" s="40" t="e">
        <f>ROUND((F22-INT(F22)),2)</f>
        <v>#DIV/0!</v>
      </c>
      <c r="G23" s="40" t="e">
        <f>ROUND(F23*364,2)</f>
        <v>#DIV/0!</v>
      </c>
      <c r="H23" s="17"/>
      <c r="I23" s="23">
        <f t="shared" si="3"/>
        <v>-9</v>
      </c>
      <c r="J23" s="23" t="s">
        <v>23</v>
      </c>
      <c r="K23" s="23" t="s">
        <v>24</v>
      </c>
      <c r="L23" s="17"/>
      <c r="M23" s="17"/>
      <c r="N23" s="17"/>
      <c r="O23" s="36"/>
    </row>
    <row r="24" spans="1:15" ht="17" thickBot="1">
      <c r="A24" s="43"/>
      <c r="B24" s="22"/>
      <c r="C24" s="22"/>
      <c r="D24" s="46"/>
      <c r="E24" s="17"/>
      <c r="F24" s="17"/>
      <c r="G24" s="40" t="e">
        <f>G22+G23</f>
        <v>#DIV/0!</v>
      </c>
      <c r="H24" s="17"/>
      <c r="I24" s="24">
        <f t="shared" si="3"/>
        <v>-8</v>
      </c>
      <c r="J24" s="24" t="s">
        <v>25</v>
      </c>
      <c r="K24" s="24" t="s">
        <v>24</v>
      </c>
      <c r="L24" s="17"/>
      <c r="M24" s="72"/>
      <c r="N24" s="72"/>
      <c r="O24" s="73"/>
    </row>
    <row r="25" spans="1:15" ht="17" thickBot="1">
      <c r="A25" s="43"/>
      <c r="B25" s="41" t="s">
        <v>27</v>
      </c>
      <c r="C25" s="42" t="str">
        <f>IF(ISERROR(YEAR(C21)),"",YEAR(C21))</f>
        <v/>
      </c>
      <c r="D25" s="60"/>
      <c r="E25" s="17"/>
      <c r="F25" s="40" t="e">
        <f>INT(F22)</f>
        <v>#DIV/0!</v>
      </c>
      <c r="G25" s="24" t="e">
        <f>IF(G24-INT(G24)&gt;=0.5,INT(G24+1),INT(G24))</f>
        <v>#DIV/0!</v>
      </c>
      <c r="H25" s="17"/>
      <c r="I25" s="24">
        <f t="shared" si="3"/>
        <v>-7</v>
      </c>
      <c r="J25" s="24" t="s">
        <v>25</v>
      </c>
      <c r="K25" s="24" t="s">
        <v>24</v>
      </c>
      <c r="L25" s="17"/>
      <c r="M25" s="72"/>
      <c r="N25" s="72"/>
      <c r="O25" s="73"/>
    </row>
    <row r="26" spans="1:15">
      <c r="A26" s="43"/>
      <c r="B26" s="46"/>
      <c r="C26" s="46"/>
      <c r="D26" s="46"/>
      <c r="E26" s="17"/>
      <c r="F26" s="17"/>
      <c r="G26" s="30"/>
      <c r="H26" s="17"/>
      <c r="I26" s="24">
        <f t="shared" si="3"/>
        <v>-6</v>
      </c>
      <c r="J26" s="24" t="s">
        <v>25</v>
      </c>
      <c r="K26" s="24" t="s">
        <v>24</v>
      </c>
      <c r="L26" s="17"/>
      <c r="M26" s="61" t="s">
        <v>42</v>
      </c>
      <c r="N26" s="62"/>
      <c r="O26" s="67"/>
    </row>
    <row r="27" spans="1:15" ht="17" thickBot="1">
      <c r="A27" s="47"/>
      <c r="B27" s="47"/>
      <c r="C27" s="47"/>
      <c r="D27" s="47"/>
      <c r="E27" s="48"/>
      <c r="F27" s="48"/>
      <c r="G27" s="48"/>
      <c r="H27" s="48"/>
      <c r="I27" s="49">
        <f t="shared" si="3"/>
        <v>-5</v>
      </c>
      <c r="J27" s="49" t="s">
        <v>25</v>
      </c>
      <c r="K27" s="49" t="s">
        <v>24</v>
      </c>
      <c r="L27" s="48"/>
      <c r="M27" s="64" t="s">
        <v>43</v>
      </c>
      <c r="N27" s="65"/>
      <c r="O27" s="66"/>
    </row>
    <row r="28" spans="1:15" ht="17" thickTop="1">
      <c r="A28" s="50"/>
      <c r="B28" s="50"/>
      <c r="C28" s="50"/>
      <c r="D28" s="50"/>
      <c r="E28" s="50"/>
      <c r="F28" s="50"/>
      <c r="G28" s="50"/>
      <c r="H28" s="50"/>
      <c r="I28" s="51"/>
      <c r="J28" s="51"/>
      <c r="K28" s="50"/>
      <c r="L28" s="50"/>
      <c r="M28" s="52"/>
      <c r="N28" s="52"/>
      <c r="O28" s="52"/>
    </row>
    <row r="29" spans="1:15" s="6" customFormat="1">
      <c r="E29" s="5"/>
      <c r="F29" s="4"/>
      <c r="G29" s="4"/>
      <c r="H29" s="4"/>
      <c r="I29" s="53"/>
    </row>
  </sheetData>
  <sheetProtection sheet="1" objects="1" scenarios="1" selectLockedCells="1"/>
  <mergeCells count="3">
    <mergeCell ref="I2:J2"/>
    <mergeCell ref="M24:O24"/>
    <mergeCell ref="M25:O25"/>
  </mergeCells>
  <phoneticPr fontId="8" type="noConversion"/>
  <conditionalFormatting sqref="I5:I10">
    <cfRule type="cellIs" dxfId="13" priority="10" operator="between">
      <formula>-27</formula>
      <formula>-22</formula>
    </cfRule>
    <cfRule type="cellIs" dxfId="12" priority="11" operator="between">
      <formula>-27</formula>
      <formula>-22</formula>
    </cfRule>
    <cfRule type="cellIs" dxfId="11" priority="12" operator="between">
      <formula>5</formula>
      <formula>-27</formula>
    </cfRule>
    <cfRule type="cellIs" dxfId="10" priority="13" operator="equal">
      <formula>-27</formula>
    </cfRule>
    <cfRule type="cellIs" dxfId="9" priority="14" operator="between">
      <formula>-27</formula>
      <formula>-5</formula>
    </cfRule>
  </conditionalFormatting>
  <conditionalFormatting sqref="I14:I15">
    <cfRule type="cellIs" dxfId="8" priority="9" operator="between">
      <formula>-18</formula>
      <formula>-17</formula>
    </cfRule>
  </conditionalFormatting>
  <conditionalFormatting sqref="I18:I19">
    <cfRule type="cellIs" dxfId="7" priority="8" operator="between">
      <formula>-14</formula>
      <formula>-13</formula>
    </cfRule>
  </conditionalFormatting>
  <conditionalFormatting sqref="I22:I23">
    <cfRule type="cellIs" dxfId="6" priority="7" operator="between">
      <formula>-10</formula>
      <formula>-9</formula>
    </cfRule>
  </conditionalFormatting>
  <conditionalFormatting sqref="I11:I13">
    <cfRule type="cellIs" dxfId="5" priority="6" operator="between">
      <formula>-27</formula>
      <formula>-19</formula>
    </cfRule>
  </conditionalFormatting>
  <conditionalFormatting sqref="I16:I17">
    <cfRule type="cellIs" dxfId="4" priority="5" operator="between">
      <formula>-15</formula>
      <formula>-16</formula>
    </cfRule>
  </conditionalFormatting>
  <conditionalFormatting sqref="I20:I21">
    <cfRule type="cellIs" dxfId="3" priority="4" operator="between">
      <formula>-27</formula>
      <formula>-5</formula>
    </cfRule>
  </conditionalFormatting>
  <conditionalFormatting sqref="I24:I27">
    <cfRule type="cellIs" dxfId="2" priority="3" operator="between">
      <formula>-27</formula>
      <formula>-5</formula>
    </cfRule>
  </conditionalFormatting>
  <conditionalFormatting sqref="I11:I13 I16:I17 I20:I21 I24:I27">
    <cfRule type="cellIs" dxfId="1" priority="2" operator="between">
      <formula>-5</formula>
      <formula>-27</formula>
    </cfRule>
  </conditionalFormatting>
  <conditionalFormatting sqref="I5:I10 I14:I15 I18:I19 I22:I23">
    <cfRule type="cellIs" dxfId="0" priority="1" operator="between">
      <formula>-5</formula>
      <formula>-27</formula>
    </cfRule>
  </conditionalFormatting>
  <printOptions gridLinesSet="0"/>
  <pageMargins left="0.78740157499999996" right="0.78740157499999996" top="0.984251969" bottom="0.984251969" header="0.51181102300000003" footer="0.51181102300000003"/>
  <pageSetup paperSize="9" scale="78" orientation="landscape" horizontalDpi="4294967292" verticalDpi="4294967292"/>
  <headerFooter alignWithMargins="0">
    <oddHeader>&amp;A</oddHeader>
    <oddFooter>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Berechnung Altersgruppe 2019</vt:lpstr>
      <vt:lpstr>Berechnung AG, beliebiges Jahr</vt:lpstr>
      <vt:lpstr>'Berechnung AG, beliebiges Jahr'!Druckbereich</vt:lpstr>
      <vt:lpstr>'Berechnung Altersgruppe 2019'!Druckbereich</vt:lpstr>
      <vt:lpstr>'Berechnung AG, beliebiges Jahr'!Teilnehmer</vt:lpstr>
      <vt:lpstr>Teilnehmer</vt:lpstr>
      <vt:lpstr>'Berechnung AG, beliebiges Jahr'!test</vt:lpstr>
      <vt:lpstr>test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Edgar Auer / Jürgen Peukert (neues Layout)</dc:creator>
  <cp:keywords/>
  <dc:description/>
  <cp:lastModifiedBy>Jürgen Peukert</cp:lastModifiedBy>
  <cp:lastPrinted>2014-08-26T17:38:25Z</cp:lastPrinted>
  <dcterms:created xsi:type="dcterms:W3CDTF">1997-06-17T10:01:44Z</dcterms:created>
  <dcterms:modified xsi:type="dcterms:W3CDTF">2018-07-16T13:53:30Z</dcterms:modified>
  <cp:category/>
</cp:coreProperties>
</file>